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29" i="1"/>
  <c r="C64" i="1"/>
  <c r="H57" i="1"/>
  <c r="H18" i="1"/>
  <c r="H23" i="1"/>
  <c r="H32" i="1" l="1"/>
  <c r="H33" i="1" l="1"/>
  <c r="H36" i="1"/>
  <c r="H24" i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<sst xmlns="http://schemas.openxmlformats.org/spreadsheetml/2006/main" count="60" uniqueCount="36">
  <si>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</si>
  <si>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</si>
  <si>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</si>
  <si>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</si>
  <si>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</si>
  <si>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</si>
  <si>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</si>
  <si>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</si>
  <si>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</si>
  <si>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</si>
  <si>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</si>
  <si>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</si>
  <si>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</si>
  <si>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</si>
  <si>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</si>
  <si>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</si>
  <si>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</si>
  <si>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</si>
  <si>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</si>
  <si>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</si>
  <si>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</si>
  <si>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</si>
  <si>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</si>
  <si>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</si>
  <si>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</si>
  <si>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</si>
  <si>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</si>
  <si>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</si>
  <si>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</si>
  <si>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</si>
  <si>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Dana:12.05.2021.</t>
  </si>
  <si>
    <t>Dana 12.05.2021.godine Dom zdravlja Požarevac je izvršio plaćanje prema dobavljačima:</t>
  </si>
  <si>
    <t>Primljena i neutrošena participacija od 12.05.2021.</t>
  </si>
  <si>
    <t>Medica Linea</t>
  </si>
  <si>
    <t>683/2021</t>
  </si>
  <si>
    <t>UKUPNO SANDOSTATIN-DIREKTNA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</si>
</sst>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9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9" zoomScaleNormal="100" workbookViewId="0">
      <selection activeCell="H22" sqref="H22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44328</v>
      </c>
      <c r="H12" s="14">
        <v>983230.81</v>
      </c>
      <c r="I12" s="10"/>
      <c r="J12" s="10"/>
      <c r="K12" s="8"/>
      <c r="L12" s="8"/>
      <c r="M12" s="8"/>
      <c r="N12" s="8"/>
      <c r="O12" s="8"/>
    </row>
    <row r="13" spans="2:15" x14ac:dyDescent="0.25">
      <c r="B13" s="37" t="s">
        <v>8</v>
      </c>
      <c r="C13" s="37"/>
      <c r="D13" s="37"/>
      <c r="E13" s="37"/>
      <c r="F13" s="37"/>
      <c r="G13" s="19">
        <v>44328</v>
      </c>
      <c r="H13" s="2">
        <f>H14+H30-H37-H51</f>
        <v>974031.87999999966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44328</v>
      </c>
      <c r="H14" s="3">
        <f>H15+H16+H17+H18+H19+H20+H21+H22+H23+H24+H25+H26+H27+H29+H28</f>
        <v>1716023.0299999996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2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2" x14ac:dyDescent="0.25">
      <c r="B18" s="27" t="s">
        <v>13</v>
      </c>
      <c r="C18" s="28"/>
      <c r="D18" s="28"/>
      <c r="E18" s="28"/>
      <c r="F18" s="29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</f>
        <v>378977.14999999938</v>
      </c>
      <c r="I18" s="10"/>
      <c r="J18" s="10"/>
      <c r="K18" s="7"/>
      <c r="L18" s="7"/>
    </row>
    <row r="19" spans="2:12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2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2" x14ac:dyDescent="0.25">
      <c r="B21" s="27" t="s">
        <v>16</v>
      </c>
      <c r="C21" s="28"/>
      <c r="D21" s="28"/>
      <c r="E21" s="28"/>
      <c r="F21" s="29"/>
      <c r="G21" s="21"/>
      <c r="H21" s="9">
        <v>779762.26</v>
      </c>
      <c r="I21" s="10"/>
      <c r="J21" s="10"/>
    </row>
    <row r="22" spans="2:12" x14ac:dyDescent="0.25">
      <c r="B22" s="27" t="s">
        <v>17</v>
      </c>
      <c r="C22" s="28"/>
      <c r="D22" s="28"/>
      <c r="E22" s="28"/>
      <c r="F22" s="29"/>
      <c r="G22" s="21"/>
      <c r="H22" s="9">
        <v>0</v>
      </c>
      <c r="I22" s="10"/>
      <c r="J22" s="10"/>
    </row>
    <row r="23" spans="2:12" x14ac:dyDescent="0.25">
      <c r="B23" s="27" t="s">
        <v>18</v>
      </c>
      <c r="C23" s="28"/>
      <c r="D23" s="28"/>
      <c r="E23" s="28"/>
      <c r="F23" s="29"/>
      <c r="G23" s="21"/>
      <c r="H23" s="9">
        <f>527368.28+873506.77-876506.77</f>
        <v>524368.28</v>
      </c>
      <c r="I23" s="10"/>
      <c r="J23" s="10"/>
    </row>
    <row r="24" spans="2:12" x14ac:dyDescent="0.25">
      <c r="B24" s="27" t="s">
        <v>19</v>
      </c>
      <c r="C24" s="28"/>
      <c r="D24" s="28"/>
      <c r="E24" s="28"/>
      <c r="F24" s="29"/>
      <c r="G24" s="21"/>
      <c r="H24" s="9">
        <f>1089916.65-1089916.65</f>
        <v>0</v>
      </c>
      <c r="I24" s="10"/>
      <c r="J24" s="10"/>
      <c r="K24" s="10"/>
      <c r="L24" s="7"/>
    </row>
    <row r="25" spans="2:12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2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2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2" x14ac:dyDescent="0.25">
      <c r="B28" s="27" t="s">
        <v>29</v>
      </c>
      <c r="C28" s="28"/>
      <c r="D28" s="28"/>
      <c r="E28" s="28"/>
      <c r="F28" s="29"/>
      <c r="G28" s="21"/>
      <c r="H28" s="9">
        <v>0</v>
      </c>
      <c r="I28" s="10"/>
      <c r="J28" s="10"/>
      <c r="K28" s="7"/>
      <c r="L28" s="7"/>
    </row>
    <row r="29" spans="2:12" x14ac:dyDescent="0.25">
      <c r="B29" s="27" t="s">
        <v>32</v>
      </c>
      <c r="C29" s="28"/>
      <c r="D29" s="28"/>
      <c r="E29" s="28"/>
      <c r="F29" s="29"/>
      <c r="G29" s="21"/>
      <c r="H29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+6250+2200+5550+2200-63668.77-879.66+6750+2550+4850+2150+4150+2350-28152+4300+1400-4297+3650+1550+6000+650+5350+2100-8665.56+4200+1950-8711.7+74800+1100+8100-19547.64+5550+1200-36865.05+7000+2150-1212+5300+750-32521.92+9250+1650</f>
        <v>32915.339999999997</v>
      </c>
      <c r="I29" s="10"/>
      <c r="J29" s="10"/>
      <c r="K29" s="7"/>
      <c r="L29" s="7"/>
    </row>
    <row r="30" spans="2:12" x14ac:dyDescent="0.25">
      <c r="B30" s="30" t="s">
        <v>23</v>
      </c>
      <c r="C30" s="31"/>
      <c r="D30" s="31"/>
      <c r="E30" s="31"/>
      <c r="F30" s="32"/>
      <c r="G30" s="20">
        <v>44328</v>
      </c>
      <c r="H30" s="3">
        <f>H31+H32+H33+H34+H35+H36</f>
        <v>66630.29999999993</v>
      </c>
      <c r="I30" s="10"/>
      <c r="J30" s="10"/>
      <c r="K30" s="7"/>
    </row>
    <row r="31" spans="2:12" x14ac:dyDescent="0.25">
      <c r="B31" s="27" t="s">
        <v>10</v>
      </c>
      <c r="C31" s="28"/>
      <c r="D31" s="28"/>
      <c r="E31" s="28"/>
      <c r="F31" s="29"/>
      <c r="G31" s="22"/>
      <c r="H31" s="11">
        <v>0</v>
      </c>
      <c r="I31" s="10"/>
      <c r="J31" s="10"/>
      <c r="K31" s="7"/>
    </row>
    <row r="32" spans="2:12" x14ac:dyDescent="0.25">
      <c r="B32" s="27" t="s">
        <v>13</v>
      </c>
      <c r="C32" s="28"/>
      <c r="D32" s="28"/>
      <c r="E32" s="28"/>
      <c r="F32" s="29"/>
      <c r="G32" s="22"/>
      <c r="H32" s="9">
        <f>135083.33+135083.33-149724.79+135083.33-147556.67-6551.11+135083.33-151828.88+135083.33-153721.06</f>
        <v>66034.139999999927</v>
      </c>
      <c r="I32" s="15"/>
      <c r="J32" s="10"/>
      <c r="K32" s="7"/>
    </row>
    <row r="33" spans="2:13" x14ac:dyDescent="0.25">
      <c r="B33" s="27" t="s">
        <v>19</v>
      </c>
      <c r="C33" s="28"/>
      <c r="D33" s="28"/>
      <c r="E33" s="28"/>
      <c r="F33" s="29"/>
      <c r="G33" s="22"/>
      <c r="H33" s="9">
        <f>40250-40250</f>
        <v>0</v>
      </c>
      <c r="I33" s="10"/>
      <c r="J33" s="10"/>
      <c r="K33" s="7"/>
      <c r="L33" s="7"/>
      <c r="M33" s="7"/>
    </row>
    <row r="34" spans="2:13" x14ac:dyDescent="0.25">
      <c r="B34" s="27" t="s">
        <v>21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3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3" x14ac:dyDescent="0.25">
      <c r="B36" s="27" t="s">
        <v>32</v>
      </c>
      <c r="C36" s="28"/>
      <c r="D36" s="28"/>
      <c r="E36" s="28"/>
      <c r="F36" s="29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</f>
        <v>596.16000000000349</v>
      </c>
      <c r="I36" s="10"/>
      <c r="J36" s="10"/>
    </row>
    <row r="37" spans="2:13" x14ac:dyDescent="0.25">
      <c r="B37" s="46" t="s">
        <v>24</v>
      </c>
      <c r="C37" s="47"/>
      <c r="D37" s="47"/>
      <c r="E37" s="47"/>
      <c r="F37" s="48"/>
      <c r="G37" s="23">
        <v>44328</v>
      </c>
      <c r="H37" s="4">
        <f>SUM(H38:H50)</f>
        <v>808621.45</v>
      </c>
      <c r="I37" s="10"/>
      <c r="J37" s="10"/>
    </row>
    <row r="38" spans="2:13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3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3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3" x14ac:dyDescent="0.25">
      <c r="B41" s="27" t="s">
        <v>13</v>
      </c>
      <c r="C41" s="28"/>
      <c r="D41" s="28"/>
      <c r="E41" s="28"/>
      <c r="F41" s="29"/>
      <c r="G41" s="21"/>
      <c r="H41" s="11">
        <f>1400+4800+12000+2500+2500+2022.19</f>
        <v>25222.19</v>
      </c>
      <c r="I41" s="10"/>
      <c r="J41" s="10"/>
      <c r="L41" s="7"/>
    </row>
    <row r="42" spans="2:13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3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3" x14ac:dyDescent="0.25">
      <c r="B44" s="27" t="s">
        <v>16</v>
      </c>
      <c r="C44" s="28"/>
      <c r="D44" s="28"/>
      <c r="E44" s="28"/>
      <c r="F44" s="29"/>
      <c r="G44" s="21"/>
      <c r="H44" s="9">
        <v>779762.26</v>
      </c>
      <c r="I44" s="10"/>
      <c r="J44" s="10"/>
      <c r="L44" s="7"/>
    </row>
    <row r="45" spans="2:13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3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3" x14ac:dyDescent="0.25">
      <c r="B47" s="27" t="s">
        <v>19</v>
      </c>
      <c r="C47" s="28"/>
      <c r="D47" s="28"/>
      <c r="E47" s="28"/>
      <c r="F47" s="29"/>
      <c r="G47" s="21"/>
      <c r="H47" s="9">
        <v>3637</v>
      </c>
      <c r="I47" s="10"/>
      <c r="J47" s="10"/>
    </row>
    <row r="48" spans="2:13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27" t="s">
        <v>29</v>
      </c>
      <c r="C50" s="28"/>
      <c r="D50" s="28"/>
      <c r="E50" s="28"/>
      <c r="F50" s="29"/>
      <c r="G50" s="21"/>
      <c r="H50" s="9">
        <v>0</v>
      </c>
      <c r="I50" s="10"/>
      <c r="J50" s="10"/>
      <c r="K50" s="7"/>
    </row>
    <row r="51" spans="2:12" x14ac:dyDescent="0.25">
      <c r="B51" s="46" t="s">
        <v>25</v>
      </c>
      <c r="C51" s="47"/>
      <c r="D51" s="47"/>
      <c r="E51" s="47"/>
      <c r="F51" s="48"/>
      <c r="G51" s="23">
        <v>44328</v>
      </c>
      <c r="H51" s="4">
        <f>SUM(H52:H56)</f>
        <v>0</v>
      </c>
      <c r="I51" s="10"/>
      <c r="J51" s="10"/>
    </row>
    <row r="52" spans="2:12" x14ac:dyDescent="0.25">
      <c r="B52" s="27" t="s">
        <v>10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13</v>
      </c>
      <c r="C53" s="28"/>
      <c r="D53" s="28"/>
      <c r="E53" s="28"/>
      <c r="F53" s="29"/>
      <c r="G53" s="22"/>
      <c r="H53" s="11">
        <v>0</v>
      </c>
      <c r="I53" s="10"/>
      <c r="J53" s="10"/>
    </row>
    <row r="54" spans="2:12" x14ac:dyDescent="0.25">
      <c r="B54" s="27" t="s">
        <v>19</v>
      </c>
      <c r="C54" s="28"/>
      <c r="D54" s="28"/>
      <c r="E54" s="28"/>
      <c r="F54" s="29"/>
      <c r="G54" s="22"/>
      <c r="H54" s="9">
        <v>0</v>
      </c>
      <c r="I54" s="10"/>
      <c r="J54" s="10"/>
    </row>
    <row r="55" spans="2:12" x14ac:dyDescent="0.25">
      <c r="B55" s="27" t="s">
        <v>21</v>
      </c>
      <c r="C55" s="28"/>
      <c r="D55" s="28"/>
      <c r="E55" s="28"/>
      <c r="F55" s="29"/>
      <c r="G55" s="22"/>
      <c r="H55" s="2">
        <v>0</v>
      </c>
      <c r="I55" s="10"/>
      <c r="J55" s="10"/>
      <c r="K55" s="7"/>
    </row>
    <row r="56" spans="2:12" x14ac:dyDescent="0.25">
      <c r="B56" s="27" t="s">
        <v>22</v>
      </c>
      <c r="C56" s="28"/>
      <c r="D56" s="28"/>
      <c r="E56" s="28"/>
      <c r="F56" s="29"/>
      <c r="G56" s="22"/>
      <c r="H56" s="9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44328</v>
      </c>
      <c r="H57" s="5">
        <f>303.75+5895.87+411531.7+263388.55+221619.15-896540.02+272033-272033+1707227.2+23411.92+2048.46+9866.63-1742553.98+3885.71+238.1-4123.81+221730.63+263388.89+455012.17+24508-796157.99-168482</f>
        <v>6198.929999999702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H14+H30-H37-H51+H57-H58</f>
        <v>980230.80999999936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33</v>
      </c>
      <c r="C63" s="2">
        <v>779762.26</v>
      </c>
      <c r="D63" s="25" t="s">
        <v>34</v>
      </c>
    </row>
    <row r="64" spans="2:12" x14ac:dyDescent="0.25">
      <c r="B64" s="26" t="s">
        <v>35</v>
      </c>
      <c r="C64" s="6">
        <f>SUM(C63)</f>
        <v>779762.26</v>
      </c>
      <c r="D64" s="25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2021-05-13T06:24:33Z</dcterms:modified>
  <cp:category/>
  <cp:contentStatus/>
</cp:coreProperties>
</file>